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275" windowHeight="10035" activeTab="0"/>
  </bookViews>
  <sheets>
    <sheet name="IFTA Interest Calc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<sst xmlns="http://schemas.openxmlformats.org/spreadsheetml/2006/main" count="28" uniqueCount="28">
  <si>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PERIOD</t>
  </si>
  <si>
    <t>ASSESSED DIFFERENCE</t>
  </si>
  <si>
    <t>INTEREST</t>
  </si>
  <si>
    <t>TOTAL AMOUNT DUE</t>
  </si>
  <si>
    <t>INTEREST CHARGED FROM</t>
  </si>
  <si>
    <t>TOTAL</t>
  </si>
  <si>
    <t>INTEREST RATE</t>
  </si>
  <si>
    <t>INTEREST CHARGED THROUGH **</t>
  </si>
  <si>
    <t>May and June interest at 1% plus July at .4167%</t>
  </si>
  <si>
    <t>Nov and Dec interest at .4167% plus Jan at .5000%</t>
  </si>
  <si>
    <t>February and March interest only at .5000% each</t>
  </si>
  <si>
    <t>2014 monthly rate</t>
  </si>
  <si>
    <t>2013 monthly rate</t>
  </si>
  <si>
    <t>1q 2011</t>
  </si>
  <si>
    <t>1q 2012</t>
  </si>
  <si>
    <t>2q 2011</t>
  </si>
  <si>
    <t>3q 2011</t>
  </si>
  <si>
    <t>4q 2011</t>
  </si>
  <si>
    <t>2q 2012</t>
  </si>
  <si>
    <t>3q 2012</t>
  </si>
  <si>
    <t>4q 2012</t>
  </si>
  <si>
    <t>1q 2013</t>
  </si>
  <si>
    <t>2q 2013</t>
  </si>
  <si>
    <t>3q 2013</t>
  </si>
  <si>
    <t>4q 2013</t>
  </si>
  <si>
    <t>CUMULATIVE NET TAX BALANCE  *</t>
  </si>
  <si>
    <t>Assumes new annual rate of 6% set in Dec 2013 for 2104 use.</t>
  </si>
  <si>
    <t>*cumulative net balance for the purpose of interest assessment is adjusted immediately 
  following the due date of each tax reporting period
**for each quarter interest is charged through the due date of subsequent tax reporting period 
for ease of adjusting cumulative net tax balance.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</si>
</sst>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000%"/>
    <numFmt numFmtId="170" formatCode="0.0000%"/>
    <numFmt numFmtId="171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4" fillId="0" borderId="10" xfId="0" applyFont="1" applyBorder="1" applyAlignment="1">
      <alignment wrapText="1"/>
    </xf>
    <xf numFmtId="8" fontId="4" fillId="0" borderId="11" xfId="0" applyNumberFormat="1" applyFont="1" applyBorder="1" applyAlignment="1">
      <alignment horizontal="right" wrapText="1"/>
    </xf>
    <xf numFmtId="14" fontId="4" fillId="0" borderId="11" xfId="0" applyNumberFormat="1" applyFont="1" applyBorder="1" applyAlignment="1">
      <alignment horizontal="right" wrapText="1"/>
    </xf>
    <xf numFmtId="14" fontId="4" fillId="0" borderId="12" xfId="0" applyNumberFormat="1" applyFont="1" applyBorder="1" applyAlignment="1">
      <alignment horizontal="right" wrapText="1"/>
    </xf>
    <xf numFmtId="0" fontId="5" fillId="0" borderId="13" xfId="0" applyFont="1" applyBorder="1" applyAlignment="1">
      <alignment wrapText="1"/>
    </xf>
    <xf numFmtId="8" fontId="5" fillId="0" borderId="14" xfId="0" applyNumberFormat="1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10" fontId="4" fillId="0" borderId="11" xfId="59" applyNumberFormat="1" applyFont="1" applyBorder="1" applyAlignment="1">
      <alignment horizontal="right" wrapText="1"/>
    </xf>
    <xf numFmtId="170" fontId="4" fillId="0" borderId="11" xfId="59" applyNumberFormat="1" applyFont="1" applyBorder="1" applyAlignment="1">
      <alignment horizontal="right" wrapText="1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7724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77724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view="pageLayout" workbookViewId="0" topLeftCell="A1">
      <selection activeCell="I24" sqref="I24"/>
    </sheetView>
  </sheetViews>
  <sheetFormatPr defaultColWidth="9.140625" defaultRowHeight="15"/>
  <cols>
    <col min="1" max="1" width="17.00390625" style="0" bestFit="1" customWidth="1"/>
    <col min="2" max="2" width="13.8515625" style="0" customWidth="1"/>
    <col min="3" max="3" width="13.7109375" style="0" customWidth="1"/>
    <col min="4" max="4" width="19.00390625" style="0" customWidth="1"/>
    <col min="5" max="5" width="10.28125" style="0" customWidth="1"/>
    <col min="6" max="6" width="12.00390625" style="0" customWidth="1"/>
    <col min="7" max="7" width="15.57421875" style="0" customWidth="1"/>
    <col min="8" max="8" width="15.140625" style="0" customWidth="1"/>
    <col min="9" max="9" width="45.421875" style="0" bestFit="1" customWidth="1"/>
  </cols>
  <sheetData>
    <row r="1" spans="1:2" ht="15">
      <c r="A1" t="s">
        <v>12</v>
      </c>
      <c r="B1">
        <f>+ROUND(0.05/12,6)</f>
        <v>0.004167</v>
      </c>
    </row>
    <row r="2" spans="1:6" ht="15.75" thickBot="1">
      <c r="A2" t="s">
        <v>11</v>
      </c>
      <c r="B2">
        <f>+ROUND(0.06/12,6)</f>
        <v>0.005</v>
      </c>
      <c r="C2" s="19" t="s">
        <v>26</v>
      </c>
      <c r="F2" s="19"/>
    </row>
    <row r="3" spans="1:21" ht="62.25" customHeight="1" thickTop="1">
      <c r="A3" s="15" t="s">
        <v>0</v>
      </c>
      <c r="B3" s="16" t="s">
        <v>1</v>
      </c>
      <c r="C3" s="16" t="s">
        <v>25</v>
      </c>
      <c r="D3" s="16" t="s">
        <v>6</v>
      </c>
      <c r="E3" s="16" t="s">
        <v>2</v>
      </c>
      <c r="F3" s="16" t="s">
        <v>3</v>
      </c>
      <c r="G3" s="16" t="s">
        <v>4</v>
      </c>
      <c r="H3" s="17" t="s">
        <v>7</v>
      </c>
      <c r="I3" s="20" t="s">
        <v>27</v>
      </c>
      <c r="J3" s="21"/>
      <c r="K3" s="21"/>
      <c r="L3" s="21"/>
      <c r="M3" s="21"/>
      <c r="N3" s="21"/>
      <c r="O3" s="21"/>
      <c r="P3" s="21"/>
      <c r="Q3" s="18"/>
      <c r="R3" s="18"/>
      <c r="S3" s="18"/>
      <c r="T3" s="18"/>
      <c r="U3" s="18"/>
    </row>
    <row r="4" spans="1:16" ht="15.75" thickBot="1">
      <c r="A4" s="2"/>
      <c r="B4" s="3"/>
      <c r="C4" s="3"/>
      <c r="D4" s="3"/>
      <c r="E4" s="3"/>
      <c r="F4" s="3"/>
      <c r="G4" s="3"/>
      <c r="H4" s="4"/>
      <c r="I4" s="1"/>
      <c r="L4" s="1"/>
      <c r="M4" s="1"/>
      <c r="N4" s="1"/>
      <c r="O4" s="1"/>
      <c r="P4" s="1"/>
    </row>
    <row r="5" spans="1:8" ht="15.75" thickBot="1">
      <c r="A5" s="6" t="s">
        <v>13</v>
      </c>
      <c r="B5" s="6">
        <v>100</v>
      </c>
      <c r="C5" s="6">
        <f>B5</f>
        <v>100</v>
      </c>
      <c r="D5" s="14">
        <v>0.03</v>
      </c>
      <c r="E5" s="6">
        <f>ROUND(D5*C5,2)</f>
        <v>3</v>
      </c>
      <c r="F5" s="6">
        <f aca="true" t="shared" si="0" ref="F5:F13">E5+B5</f>
        <v>103</v>
      </c>
      <c r="G5" s="7">
        <v>40664</v>
      </c>
      <c r="H5" s="8">
        <v>40755</v>
      </c>
    </row>
    <row r="6" spans="1:8" ht="15.75" thickBot="1">
      <c r="A6" s="6" t="s">
        <v>15</v>
      </c>
      <c r="B6" s="6">
        <v>100</v>
      </c>
      <c r="C6" s="6">
        <f aca="true" t="shared" si="1" ref="C6:C16">C5+B6</f>
        <v>200</v>
      </c>
      <c r="D6" s="14">
        <v>0.03</v>
      </c>
      <c r="E6" s="6">
        <f aca="true" t="shared" si="2" ref="E6:E13">ROUND(D6*C6,2)</f>
        <v>6</v>
      </c>
      <c r="F6" s="6">
        <f t="shared" si="0"/>
        <v>106</v>
      </c>
      <c r="G6" s="7">
        <v>40756</v>
      </c>
      <c r="H6" s="8">
        <v>40847</v>
      </c>
    </row>
    <row r="7" spans="1:8" ht="15.75" thickBot="1">
      <c r="A7" s="6" t="s">
        <v>16</v>
      </c>
      <c r="B7" s="6">
        <v>-50</v>
      </c>
      <c r="C7" s="6">
        <f t="shared" si="1"/>
        <v>150</v>
      </c>
      <c r="D7" s="14">
        <v>0.03</v>
      </c>
      <c r="E7" s="6">
        <f t="shared" si="2"/>
        <v>4.5</v>
      </c>
      <c r="F7" s="6">
        <f t="shared" si="0"/>
        <v>-45.5</v>
      </c>
      <c r="G7" s="7">
        <v>40848</v>
      </c>
      <c r="H7" s="8">
        <v>40939</v>
      </c>
    </row>
    <row r="8" spans="1:8" ht="15.75" thickBot="1">
      <c r="A8" s="6" t="s">
        <v>17</v>
      </c>
      <c r="B8" s="6">
        <v>200</v>
      </c>
      <c r="C8" s="6">
        <f t="shared" si="1"/>
        <v>350</v>
      </c>
      <c r="D8" s="14">
        <v>0.03</v>
      </c>
      <c r="E8" s="6">
        <f t="shared" si="2"/>
        <v>10.5</v>
      </c>
      <c r="F8" s="6">
        <f t="shared" si="0"/>
        <v>210.5</v>
      </c>
      <c r="G8" s="7">
        <v>40940</v>
      </c>
      <c r="H8" s="8">
        <v>41029</v>
      </c>
    </row>
    <row r="9" spans="1:8" ht="15.75" thickBot="1">
      <c r="A9" s="6" t="s">
        <v>14</v>
      </c>
      <c r="B9" s="6">
        <v>-150</v>
      </c>
      <c r="C9" s="6">
        <f t="shared" si="1"/>
        <v>200</v>
      </c>
      <c r="D9" s="14">
        <v>0.03</v>
      </c>
      <c r="E9" s="6">
        <f t="shared" si="2"/>
        <v>6</v>
      </c>
      <c r="F9" s="6">
        <f t="shared" si="0"/>
        <v>-144</v>
      </c>
      <c r="G9" s="7">
        <v>41030</v>
      </c>
      <c r="H9" s="8">
        <v>41121</v>
      </c>
    </row>
    <row r="10" spans="1:8" ht="15.75" thickBot="1">
      <c r="A10" s="6" t="s">
        <v>18</v>
      </c>
      <c r="B10" s="6">
        <v>100</v>
      </c>
      <c r="C10" s="6">
        <f t="shared" si="1"/>
        <v>300</v>
      </c>
      <c r="D10" s="14">
        <v>0.03</v>
      </c>
      <c r="E10" s="6">
        <f t="shared" si="2"/>
        <v>9</v>
      </c>
      <c r="F10" s="6">
        <f t="shared" si="0"/>
        <v>109</v>
      </c>
      <c r="G10" s="7">
        <v>41122</v>
      </c>
      <c r="H10" s="8">
        <v>41213</v>
      </c>
    </row>
    <row r="11" spans="1:8" ht="15.75" thickBot="1">
      <c r="A11" s="6" t="s">
        <v>19</v>
      </c>
      <c r="B11" s="6">
        <v>300</v>
      </c>
      <c r="C11" s="6">
        <f t="shared" si="1"/>
        <v>600</v>
      </c>
      <c r="D11" s="14">
        <v>0.03</v>
      </c>
      <c r="E11" s="6">
        <f t="shared" si="2"/>
        <v>18</v>
      </c>
      <c r="F11" s="6">
        <f t="shared" si="0"/>
        <v>318</v>
      </c>
      <c r="G11" s="7">
        <v>41214</v>
      </c>
      <c r="H11" s="8">
        <v>41305</v>
      </c>
    </row>
    <row r="12" spans="1:8" ht="15.75" thickBot="1">
      <c r="A12" s="6" t="s">
        <v>20</v>
      </c>
      <c r="B12" s="6">
        <v>200</v>
      </c>
      <c r="C12" s="6">
        <f t="shared" si="1"/>
        <v>800</v>
      </c>
      <c r="D12" s="14">
        <v>0.03</v>
      </c>
      <c r="E12" s="6">
        <f t="shared" si="2"/>
        <v>24</v>
      </c>
      <c r="F12" s="6">
        <f t="shared" si="0"/>
        <v>224</v>
      </c>
      <c r="G12" s="7">
        <v>41306</v>
      </c>
      <c r="H12" s="8">
        <v>41394</v>
      </c>
    </row>
    <row r="13" spans="1:9" ht="15.75" thickBot="1">
      <c r="A13" s="6" t="s">
        <v>21</v>
      </c>
      <c r="B13" s="6">
        <v>100</v>
      </c>
      <c r="C13" s="6">
        <f t="shared" si="1"/>
        <v>900</v>
      </c>
      <c r="D13" s="14">
        <v>0.024167</v>
      </c>
      <c r="E13" s="6">
        <f t="shared" si="2"/>
        <v>21.75</v>
      </c>
      <c r="F13" s="6">
        <f t="shared" si="0"/>
        <v>121.75</v>
      </c>
      <c r="G13" s="7">
        <v>41395</v>
      </c>
      <c r="H13" s="8">
        <v>41486</v>
      </c>
      <c r="I13" t="s">
        <v>8</v>
      </c>
    </row>
    <row r="14" spans="1:16" ht="15.75" thickBot="1">
      <c r="A14" s="6" t="s">
        <v>22</v>
      </c>
      <c r="B14" s="6">
        <v>100</v>
      </c>
      <c r="C14" s="6">
        <f t="shared" si="1"/>
        <v>1000</v>
      </c>
      <c r="D14" s="14">
        <f>+($B$1*3)</f>
        <v>0.012500999999999998</v>
      </c>
      <c r="E14" s="6">
        <f>ROUND(D14*C14,2)</f>
        <v>12.5</v>
      </c>
      <c r="F14" s="6">
        <f>E14+B14</f>
        <v>112.5</v>
      </c>
      <c r="G14" s="7">
        <v>41487</v>
      </c>
      <c r="H14" s="8">
        <v>41578</v>
      </c>
      <c r="I14" s="1"/>
      <c r="L14" s="1"/>
      <c r="M14" s="1"/>
      <c r="N14" s="1"/>
      <c r="O14" s="1"/>
      <c r="P14" s="1"/>
    </row>
    <row r="15" spans="1:9" ht="15.75" thickBot="1">
      <c r="A15" s="6" t="s">
        <v>23</v>
      </c>
      <c r="B15" s="6">
        <v>100</v>
      </c>
      <c r="C15" s="6">
        <f t="shared" si="1"/>
        <v>1100</v>
      </c>
      <c r="D15" s="14">
        <f>+($B$1*2+B2)</f>
        <v>0.013333999999999999</v>
      </c>
      <c r="E15" s="6">
        <f>ROUND(D15*C15,2)</f>
        <v>14.67</v>
      </c>
      <c r="F15" s="6">
        <f>E15+B15</f>
        <v>114.67</v>
      </c>
      <c r="G15" s="7">
        <v>41579</v>
      </c>
      <c r="H15" s="8">
        <v>41670</v>
      </c>
      <c r="I15" t="s">
        <v>9</v>
      </c>
    </row>
    <row r="16" spans="1:9" ht="15.75" thickBot="1">
      <c r="A16" s="6" t="s">
        <v>24</v>
      </c>
      <c r="B16" s="6">
        <v>100</v>
      </c>
      <c r="C16" s="6">
        <f t="shared" si="1"/>
        <v>1200</v>
      </c>
      <c r="D16" s="14">
        <f>+($B$2*2)</f>
        <v>0.01</v>
      </c>
      <c r="E16" s="6">
        <f>ROUND(D16*C16,2)</f>
        <v>12</v>
      </c>
      <c r="F16" s="6">
        <f>E16+B16</f>
        <v>112</v>
      </c>
      <c r="G16" s="7">
        <v>41671</v>
      </c>
      <c r="H16" s="8">
        <v>41729</v>
      </c>
      <c r="I16" t="s">
        <v>10</v>
      </c>
    </row>
    <row r="17" spans="1:8" ht="15.75" thickBot="1">
      <c r="A17" s="6"/>
      <c r="B17" s="6"/>
      <c r="C17" s="6"/>
      <c r="D17" s="13"/>
      <c r="E17" s="6"/>
      <c r="F17" s="6"/>
      <c r="G17" s="7"/>
      <c r="H17" s="8"/>
    </row>
    <row r="18" spans="1:8" ht="15.75" thickBot="1">
      <c r="A18" s="5"/>
      <c r="B18" s="6"/>
      <c r="C18" s="6"/>
      <c r="D18" s="13"/>
      <c r="E18" s="6"/>
      <c r="F18" s="6"/>
      <c r="G18" s="7"/>
      <c r="H18" s="8"/>
    </row>
    <row r="19" spans="1:8" ht="15.75" thickBot="1">
      <c r="A19" s="5"/>
      <c r="B19" s="6"/>
      <c r="C19" s="6"/>
      <c r="D19" s="13"/>
      <c r="E19" s="6"/>
      <c r="F19" s="6"/>
      <c r="G19" s="7"/>
      <c r="H19" s="8"/>
    </row>
    <row r="20" spans="1:8" ht="15.75" thickBot="1">
      <c r="A20" s="9" t="s">
        <v>5</v>
      </c>
      <c r="B20" s="10">
        <f>SUM(B5:B19)</f>
        <v>1200</v>
      </c>
      <c r="C20" s="11"/>
      <c r="D20" s="11"/>
      <c r="E20" s="10">
        <f>SUM(E5:E19)</f>
        <v>141.92</v>
      </c>
      <c r="F20" s="10">
        <f>SUM(F5:F19)</f>
        <v>1341.92</v>
      </c>
      <c r="G20" s="11"/>
      <c r="H20" s="12"/>
    </row>
    <row r="21" ht="15.75" thickTop="1"/>
  </sheetData>
  <sheetProtection/>
  <mergeCells count="1">
    <mergeCell ref="I3:P3"/>
  </mergeCells>
  <printOptions/>
  <pageMargins left="0.7" right="0.7" top="0.75" bottom="0.75" header="0.3" footer="0.3"/>
  <pageSetup cellComments="asDisplayed" horizontalDpi="600" verticalDpi="600" orientation="landscape" paperSize="5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Wagner</dc:creator>
  <cp:keywords/>
  <dc:description/>
  <cp:lastModifiedBy>Lonette Turner</cp:lastModifiedBy>
  <cp:lastPrinted>2013-03-22T15:49:53Z</cp:lastPrinted>
  <dcterms:created xsi:type="dcterms:W3CDTF">2013-03-05T23:52:56Z</dcterms:created>
  <dcterms:modified xsi:type="dcterms:W3CDTF">2013-03-22T15:50:34Z</dcterms:modified>
  <cp:category/>
  <cp:version/>
  <cp:contentType/>
  <cp:contentStatus/>
</cp:coreProperties>
</file>